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96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22" i="1"/>
  <c r="J9"/>
  <c r="J7"/>
  <c r="J8"/>
  <c r="J20"/>
  <c r="J18"/>
  <c r="J31" l="1"/>
  <c r="J32"/>
</calcChain>
</file>

<file path=xl/sharedStrings.xml><?xml version="1.0" encoding="utf-8"?>
<sst xmlns="http://schemas.openxmlformats.org/spreadsheetml/2006/main" count="59" uniqueCount="59">
  <si>
    <t>№ п/п</t>
  </si>
  <si>
    <t>Статья расходов</t>
  </si>
  <si>
    <t>Сумма в рублях</t>
  </si>
  <si>
    <t>1.</t>
  </si>
  <si>
    <t>Налоги</t>
  </si>
  <si>
    <t>1.1</t>
  </si>
  <si>
    <t>Земельный налог</t>
  </si>
  <si>
    <t>1.2</t>
  </si>
  <si>
    <t>Налоги по заработной плате</t>
  </si>
  <si>
    <t>Содержание внутренних электросетей</t>
  </si>
  <si>
    <t>Канцелярские расходы</t>
  </si>
  <si>
    <t>Сотовая связь</t>
  </si>
  <si>
    <t>Годовое обслуживание сайта</t>
  </si>
  <si>
    <t>9</t>
  </si>
  <si>
    <t xml:space="preserve">Расходы на заработную плату </t>
  </si>
  <si>
    <t>Председатель</t>
  </si>
  <si>
    <t>10</t>
  </si>
  <si>
    <t>11</t>
  </si>
  <si>
    <t>Расходы по обслуживанию банка</t>
  </si>
  <si>
    <t>12</t>
  </si>
  <si>
    <t>14</t>
  </si>
  <si>
    <t>Прочие (непредвиденные расходы)</t>
  </si>
  <si>
    <t>15</t>
  </si>
  <si>
    <t>Итого расходов:</t>
  </si>
  <si>
    <t>Смета расходов СНТ "Ермак" на 2025 год</t>
  </si>
  <si>
    <t>Грейдерование и отсыпка щебнем центральных улиц</t>
  </si>
  <si>
    <t>Потери электроэнергии выставляемые ОАО Энергосбыт</t>
  </si>
  <si>
    <t>Электрик</t>
  </si>
  <si>
    <t>Затраты электроэнергии МОП</t>
  </si>
  <si>
    <t>Установка цифрового кодового замка на калитку на ворота</t>
  </si>
  <si>
    <t>Обновление доски объявлений и схемы расположения участков</t>
  </si>
  <si>
    <t>16</t>
  </si>
  <si>
    <t>17</t>
  </si>
  <si>
    <t xml:space="preserve">Целевые взносы  на замену трансформатора </t>
  </si>
  <si>
    <t>с участка</t>
  </si>
  <si>
    <t xml:space="preserve">                  (25000,00 в месяц)</t>
  </si>
  <si>
    <t>Хранение и вывоз мусора</t>
  </si>
  <si>
    <t>итого</t>
  </si>
  <si>
    <t xml:space="preserve">                  (40000,00 в месяц)</t>
  </si>
  <si>
    <t>Разнорабочий</t>
  </si>
  <si>
    <t>24 000х4раза =96000  +щебень 1710руб/тх300 т =513000</t>
  </si>
  <si>
    <t>(подготовка подушки под засыпку асфальтной крошки)</t>
  </si>
  <si>
    <t xml:space="preserve">                    (20000 в месяц)</t>
  </si>
  <si>
    <t xml:space="preserve">Услуги бухгалтерии                                                                       </t>
  </si>
  <si>
    <t>Установка и обслуживание программы 1С садовод</t>
  </si>
  <si>
    <t>2.</t>
  </si>
  <si>
    <t>2.1</t>
  </si>
  <si>
    <t>2.2</t>
  </si>
  <si>
    <t>2.3</t>
  </si>
  <si>
    <t>3</t>
  </si>
  <si>
    <t>13</t>
  </si>
  <si>
    <t xml:space="preserve">Чистка  территории в зимнее время (требование пожарной безопасности) </t>
  </si>
  <si>
    <t>252 000 (630 руб./с участка)</t>
  </si>
  <si>
    <t>Приватизированные участки членские взносы</t>
  </si>
  <si>
    <t>Не приватизированные участки членские взносы</t>
  </si>
  <si>
    <t xml:space="preserve">Установка камер видеонаблюдения по периметру </t>
  </si>
  <si>
    <t>21200 в мес</t>
  </si>
  <si>
    <t>Приватизированные участки  345 шт</t>
  </si>
  <si>
    <t>Неприватизированные участки  55 шт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</si>
</sst>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,##0.00\ _₽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4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center"/>
    </xf>
    <xf numFmtId="0" fontId="2" fillId="0" borderId="0" xfId="0" applyFont="1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4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7" xfId="0" applyBorder="1"/>
    <xf numFmtId="165" fontId="0" fillId="0" borderId="7" xfId="0" applyNumberFormat="1" applyBorder="1"/>
    <xf numFmtId="0" fontId="0" fillId="0" borderId="4" xfId="0" applyBorder="1" applyAlignment="1">
      <alignment horizontal="left"/>
    </xf>
    <xf numFmtId="49" fontId="0" fillId="0" borderId="9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0" fontId="0" fillId="2" borderId="0" xfId="0" applyFill="1"/>
    <xf numFmtId="49" fontId="0" fillId="2" borderId="17" xfId="0" applyNumberFormat="1" applyFill="1" applyBorder="1"/>
    <xf numFmtId="165" fontId="0" fillId="2" borderId="18" xfId="0" applyNumberFormat="1" applyFill="1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2" borderId="0" xfId="0" applyFill="1" applyBorder="1"/>
    <xf numFmtId="165" fontId="0" fillId="0" borderId="0" xfId="0" applyNumberFormat="1" applyBorder="1"/>
    <xf numFmtId="165" fontId="0" fillId="2" borderId="0" xfId="0" applyNumberFormat="1" applyFill="1" applyBorder="1"/>
    <xf numFmtId="165" fontId="0" fillId="0" borderId="5" xfId="0" applyNumberFormat="1" applyBorder="1"/>
    <xf numFmtId="0" fontId="2" fillId="0" borderId="1" xfId="0" applyFont="1" applyBorder="1"/>
    <xf numFmtId="0" fontId="2" fillId="0" borderId="8" xfId="0" applyFont="1" applyBorder="1" applyAlignment="1">
      <alignment horizontal="left"/>
    </xf>
    <xf numFmtId="49" fontId="2" fillId="0" borderId="8" xfId="0" applyNumberFormat="1" applyFont="1" applyBorder="1"/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9" fontId="2" fillId="0" borderId="9" xfId="0" applyNumberFormat="1" applyFont="1" applyBorder="1"/>
    <xf numFmtId="49" fontId="2" fillId="0" borderId="10" xfId="0" applyNumberFormat="1" applyFont="1" applyBorder="1"/>
    <xf numFmtId="49" fontId="2" fillId="0" borderId="4" xfId="0" applyNumberFormat="1" applyFont="1" applyBorder="1"/>
    <xf numFmtId="0" fontId="2" fillId="0" borderId="0" xfId="0" applyFont="1" applyAlignment="1"/>
    <xf numFmtId="0" fontId="2" fillId="0" borderId="4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165" fontId="2" fillId="0" borderId="0" xfId="0" applyNumberFormat="1" applyFont="1" applyBorder="1"/>
    <xf numFmtId="2" fontId="2" fillId="0" borderId="0" xfId="0" applyNumberFormat="1" applyFont="1"/>
    <xf numFmtId="0" fontId="0" fillId="0" borderId="14" xfId="0" applyBorder="1"/>
    <xf numFmtId="0" fontId="0" fillId="0" borderId="0" xfId="0" applyFill="1" applyBorder="1" applyAlignment="1">
      <alignment horizontal="left"/>
    </xf>
    <xf numFmtId="0" fontId="0" fillId="0" borderId="0" xfId="0" applyAlignment="1"/>
    <xf numFmtId="0" fontId="0" fillId="0" borderId="16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3" xfId="0" applyBorder="1" applyAlignment="1">
      <alignment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165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horizontal="left"/>
    </xf>
    <xf numFmtId="165" fontId="2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165" fontId="2" fillId="0" borderId="3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0" fillId="0" borderId="4" xfId="0" applyBorder="1" applyAlignment="1"/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165" fontId="0" fillId="0" borderId="5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left"/>
    </xf>
    <xf numFmtId="165" fontId="0" fillId="2" borderId="0" xfId="0" applyNumberFormat="1" applyFill="1" applyAlignment="1">
      <alignment horizontal="center"/>
    </xf>
    <xf numFmtId="165" fontId="0" fillId="0" borderId="8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abSelected="1" workbookViewId="0">
      <selection activeCell="K45" sqref="K45"/>
    </sheetView>
  </sheetViews>
  <sheetFormatPr defaultRowHeight="15"/>
  <cols>
    <col min="4" max="4" width="9.42578125" customWidth="1"/>
    <col min="5" max="5" width="12" customWidth="1"/>
    <col min="6" max="6" width="12.28515625" customWidth="1"/>
    <col min="8" max="8" width="12.7109375" customWidth="1"/>
    <col min="9" max="9" width="3.28515625" customWidth="1"/>
    <col min="10" max="10" width="13.7109375" customWidth="1"/>
    <col min="11" max="11" width="17.7109375" customWidth="1"/>
  </cols>
  <sheetData>
    <row r="1" spans="1:13" ht="21" thickBot="1">
      <c r="A1" s="81" t="s">
        <v>24</v>
      </c>
      <c r="B1" s="81"/>
      <c r="C1" s="81"/>
      <c r="D1" s="81"/>
      <c r="E1" s="81"/>
      <c r="F1" s="81"/>
      <c r="G1" s="81"/>
      <c r="H1" s="81"/>
      <c r="I1" s="81"/>
    </row>
    <row r="2" spans="1:13">
      <c r="A2" t="s">
        <v>0</v>
      </c>
      <c r="B2" s="82" t="s">
        <v>1</v>
      </c>
      <c r="C2" s="82"/>
      <c r="D2" s="82"/>
      <c r="E2" s="82"/>
      <c r="F2" s="82"/>
      <c r="G2" s="82" t="s">
        <v>2</v>
      </c>
      <c r="H2" s="82"/>
      <c r="I2" s="83"/>
      <c r="J2" s="29" t="s">
        <v>37</v>
      </c>
    </row>
    <row r="3" spans="1:13" ht="15.75" thickBot="1">
      <c r="A3" s="34" t="s">
        <v>3</v>
      </c>
      <c r="B3" s="84" t="s">
        <v>4</v>
      </c>
      <c r="C3" s="84"/>
      <c r="D3" s="84"/>
      <c r="E3" s="84"/>
      <c r="F3" s="84"/>
      <c r="G3" s="85"/>
      <c r="H3" s="85"/>
      <c r="I3" s="86"/>
      <c r="J3" s="28"/>
    </row>
    <row r="4" spans="1:13" s="25" customFormat="1">
      <c r="A4" s="26" t="s">
        <v>5</v>
      </c>
      <c r="B4" s="99" t="s">
        <v>6</v>
      </c>
      <c r="C4" s="99"/>
      <c r="D4" s="99"/>
      <c r="E4" s="99"/>
      <c r="F4" s="99"/>
      <c r="G4" s="100">
        <v>40000</v>
      </c>
      <c r="H4" s="100"/>
      <c r="I4" s="100"/>
      <c r="J4" s="27">
        <v>40000</v>
      </c>
      <c r="L4" s="30"/>
    </row>
    <row r="5" spans="1:13">
      <c r="A5" s="23" t="s">
        <v>7</v>
      </c>
      <c r="B5" s="62" t="s">
        <v>8</v>
      </c>
      <c r="C5" s="62"/>
      <c r="D5" s="62"/>
      <c r="E5" s="62"/>
      <c r="F5" s="62"/>
      <c r="G5" s="63">
        <v>308040</v>
      </c>
      <c r="H5" s="63"/>
      <c r="I5" s="101"/>
      <c r="J5" s="18">
        <v>308040</v>
      </c>
      <c r="L5" s="11"/>
    </row>
    <row r="6" spans="1:13" ht="15.75" thickBot="1">
      <c r="A6" s="35" t="s">
        <v>45</v>
      </c>
      <c r="B6" s="72" t="s">
        <v>14</v>
      </c>
      <c r="C6" s="72"/>
      <c r="D6" s="72"/>
      <c r="E6" s="72"/>
      <c r="F6" s="72"/>
      <c r="G6" s="73"/>
      <c r="H6" s="73"/>
      <c r="I6" s="73"/>
      <c r="J6" s="18"/>
      <c r="L6" s="11"/>
    </row>
    <row r="7" spans="1:13" ht="15" customHeight="1">
      <c r="A7" s="20" t="s">
        <v>46</v>
      </c>
      <c r="B7" s="74" t="s">
        <v>15</v>
      </c>
      <c r="C7" s="74"/>
      <c r="D7" s="74"/>
      <c r="E7" s="74"/>
      <c r="F7" s="74"/>
      <c r="G7" s="75" t="s">
        <v>38</v>
      </c>
      <c r="H7" s="75"/>
      <c r="I7" s="75"/>
      <c r="J7" s="21">
        <f>40000*12</f>
        <v>480000</v>
      </c>
      <c r="L7" s="11"/>
      <c r="M7" s="11"/>
    </row>
    <row r="8" spans="1:13" ht="18.75" customHeight="1">
      <c r="A8" s="23" t="s">
        <v>47</v>
      </c>
      <c r="B8" s="62" t="s">
        <v>27</v>
      </c>
      <c r="C8" s="62"/>
      <c r="D8" s="62"/>
      <c r="E8" s="62"/>
      <c r="F8" s="62"/>
      <c r="G8" s="78" t="s">
        <v>35</v>
      </c>
      <c r="H8" s="78"/>
      <c r="I8" s="79"/>
      <c r="J8" s="18">
        <f>25000*12</f>
        <v>300000</v>
      </c>
      <c r="L8" s="11"/>
    </row>
    <row r="9" spans="1:13" s="10" customFormat="1" ht="18" customHeight="1">
      <c r="A9" s="24" t="s">
        <v>48</v>
      </c>
      <c r="B9" s="19" t="s">
        <v>39</v>
      </c>
      <c r="C9" s="19"/>
      <c r="D9" s="19"/>
      <c r="E9" s="19"/>
      <c r="F9" s="19"/>
      <c r="G9" s="78" t="s">
        <v>42</v>
      </c>
      <c r="H9" s="78"/>
      <c r="I9" s="79"/>
      <c r="J9" s="22">
        <f>20000*12</f>
        <v>240000</v>
      </c>
    </row>
    <row r="10" spans="1:13">
      <c r="A10" s="36" t="s">
        <v>49</v>
      </c>
      <c r="B10" s="62" t="s">
        <v>9</v>
      </c>
      <c r="C10" s="62"/>
      <c r="D10" s="62"/>
      <c r="E10" s="62"/>
      <c r="F10" s="62"/>
      <c r="G10" s="63">
        <v>150000</v>
      </c>
      <c r="H10" s="63"/>
      <c r="I10" s="63"/>
      <c r="J10" s="18">
        <v>150000</v>
      </c>
    </row>
    <row r="11" spans="1:13">
      <c r="A11" s="35">
        <v>4</v>
      </c>
      <c r="B11" s="87" t="s">
        <v>26</v>
      </c>
      <c r="C11" s="87"/>
      <c r="D11" s="87"/>
      <c r="E11" s="87"/>
      <c r="F11" s="87"/>
      <c r="G11" s="63">
        <v>60000</v>
      </c>
      <c r="H11" s="63"/>
      <c r="I11" s="63"/>
      <c r="J11" s="18">
        <v>60000</v>
      </c>
    </row>
    <row r="12" spans="1:13">
      <c r="A12" s="35">
        <v>5</v>
      </c>
      <c r="B12" s="87" t="s">
        <v>28</v>
      </c>
      <c r="C12" s="87"/>
      <c r="D12" s="87"/>
      <c r="E12" s="87"/>
      <c r="F12" s="87"/>
      <c r="G12" s="88">
        <v>40000</v>
      </c>
      <c r="H12" s="76"/>
      <c r="I12" s="76"/>
      <c r="J12" s="18">
        <v>40000</v>
      </c>
    </row>
    <row r="13" spans="1:13" s="10" customFormat="1">
      <c r="A13" s="37">
        <v>6</v>
      </c>
      <c r="B13" s="54" t="s">
        <v>29</v>
      </c>
      <c r="C13" s="55"/>
      <c r="D13" s="55"/>
      <c r="E13" s="55"/>
      <c r="F13" s="55"/>
      <c r="G13" s="92">
        <v>10000</v>
      </c>
      <c r="H13" s="93"/>
      <c r="I13" s="94"/>
      <c r="J13" s="21">
        <v>10000</v>
      </c>
    </row>
    <row r="14" spans="1:13" s="10" customFormat="1">
      <c r="A14" s="37"/>
      <c r="B14" s="56"/>
      <c r="C14" s="57"/>
      <c r="D14" s="57"/>
      <c r="E14" s="57"/>
      <c r="F14" s="57"/>
      <c r="G14" s="48"/>
      <c r="H14" s="46"/>
      <c r="I14" s="47"/>
      <c r="J14" s="22"/>
    </row>
    <row r="15" spans="1:13" s="10" customFormat="1">
      <c r="A15" s="38">
        <v>7</v>
      </c>
      <c r="B15" s="54" t="s">
        <v>30</v>
      </c>
      <c r="C15" s="55"/>
      <c r="D15" s="55"/>
      <c r="E15" s="55"/>
      <c r="F15" s="55"/>
      <c r="G15" s="92"/>
      <c r="H15" s="93"/>
      <c r="I15" s="94"/>
      <c r="J15" s="21"/>
      <c r="M15" s="11"/>
    </row>
    <row r="16" spans="1:13" s="10" customFormat="1">
      <c r="A16" s="45"/>
      <c r="B16" s="56"/>
      <c r="C16" s="57"/>
      <c r="D16" s="57"/>
      <c r="E16" s="57"/>
      <c r="F16" s="57"/>
      <c r="G16" s="58">
        <v>7000</v>
      </c>
      <c r="H16" s="59"/>
      <c r="I16" s="60"/>
      <c r="J16" s="22">
        <v>7000</v>
      </c>
    </row>
    <row r="17" spans="1:15" ht="17.25" customHeight="1">
      <c r="A17" s="35">
        <v>8</v>
      </c>
      <c r="B17" s="89" t="s">
        <v>55</v>
      </c>
      <c r="C17" s="89"/>
      <c r="D17" s="89"/>
      <c r="E17" s="89"/>
      <c r="F17" s="89"/>
      <c r="G17" s="88">
        <v>300000</v>
      </c>
      <c r="H17" s="76"/>
      <c r="I17" s="76"/>
      <c r="J17" s="18">
        <v>300000</v>
      </c>
    </row>
    <row r="18" spans="1:15">
      <c r="A18" s="36" t="s">
        <v>13</v>
      </c>
      <c r="B18" s="62" t="s">
        <v>10</v>
      </c>
      <c r="C18" s="62"/>
      <c r="D18" s="62"/>
      <c r="E18" s="62"/>
      <c r="F18" s="62"/>
      <c r="G18" s="63">
        <v>5000</v>
      </c>
      <c r="H18" s="63"/>
      <c r="I18" s="63"/>
      <c r="J18" s="18">
        <f>G18</f>
        <v>5000</v>
      </c>
      <c r="N18" s="11"/>
    </row>
    <row r="19" spans="1:15">
      <c r="A19" s="36" t="s">
        <v>16</v>
      </c>
      <c r="B19" s="62" t="s">
        <v>11</v>
      </c>
      <c r="C19" s="62"/>
      <c r="D19" s="62"/>
      <c r="E19" s="62"/>
      <c r="F19" s="62"/>
      <c r="G19" s="63">
        <v>13550</v>
      </c>
      <c r="H19" s="63"/>
      <c r="I19" s="63"/>
      <c r="J19" s="18">
        <v>13550</v>
      </c>
    </row>
    <row r="20" spans="1:15">
      <c r="A20" s="36" t="s">
        <v>17</v>
      </c>
      <c r="B20" s="62" t="s">
        <v>12</v>
      </c>
      <c r="C20" s="62"/>
      <c r="D20" s="62"/>
      <c r="E20" s="62"/>
      <c r="F20" s="62"/>
      <c r="G20" s="63">
        <v>17500</v>
      </c>
      <c r="H20" s="63"/>
      <c r="I20" s="63"/>
      <c r="J20" s="18">
        <f t="shared" ref="J20" si="0">G20</f>
        <v>17500</v>
      </c>
    </row>
    <row r="21" spans="1:15" ht="19.5" customHeight="1">
      <c r="A21" s="39" t="s">
        <v>19</v>
      </c>
      <c r="B21" s="69" t="s">
        <v>25</v>
      </c>
      <c r="C21" s="69"/>
      <c r="D21" s="69"/>
      <c r="E21" s="69"/>
      <c r="F21" s="69"/>
      <c r="G21" s="90" t="s">
        <v>40</v>
      </c>
      <c r="H21" s="90"/>
      <c r="I21" s="90"/>
      <c r="J21" s="21"/>
      <c r="L21" s="11"/>
      <c r="M21" s="11"/>
      <c r="N21" s="11"/>
    </row>
    <row r="22" spans="1:15" s="10" customFormat="1" ht="23.25" customHeight="1">
      <c r="A22" s="40"/>
      <c r="B22" s="67" t="s">
        <v>41</v>
      </c>
      <c r="C22" s="67"/>
      <c r="D22" s="67"/>
      <c r="E22" s="67"/>
      <c r="F22" s="67"/>
      <c r="G22" s="91"/>
      <c r="H22" s="91"/>
      <c r="I22" s="91"/>
      <c r="J22" s="22">
        <f>24000*4+1710*300</f>
        <v>609000</v>
      </c>
      <c r="N22" s="11"/>
    </row>
    <row r="23" spans="1:15">
      <c r="A23" s="36" t="s">
        <v>50</v>
      </c>
      <c r="B23" s="62" t="s">
        <v>43</v>
      </c>
      <c r="C23" s="62"/>
      <c r="D23" s="62"/>
      <c r="E23" s="62"/>
      <c r="F23" s="62"/>
      <c r="G23" s="63" t="s">
        <v>56</v>
      </c>
      <c r="H23" s="63"/>
      <c r="I23" s="63"/>
      <c r="J23" s="18">
        <v>254400</v>
      </c>
    </row>
    <row r="24" spans="1:15" s="10" customFormat="1">
      <c r="A24" s="36" t="s">
        <v>20</v>
      </c>
      <c r="B24" s="62" t="s">
        <v>18</v>
      </c>
      <c r="C24" s="62"/>
      <c r="D24" s="62"/>
      <c r="E24" s="62"/>
      <c r="F24" s="62"/>
      <c r="G24" s="63">
        <v>37210</v>
      </c>
      <c r="H24" s="76"/>
      <c r="I24" s="77"/>
      <c r="J24" s="18">
        <v>37210</v>
      </c>
      <c r="M24" s="11"/>
    </row>
    <row r="25" spans="1:15" s="10" customFormat="1">
      <c r="A25" s="41" t="s">
        <v>22</v>
      </c>
      <c r="B25" s="61" t="s">
        <v>44</v>
      </c>
      <c r="C25" s="62"/>
      <c r="D25" s="62"/>
      <c r="E25" s="62"/>
      <c r="F25" s="62"/>
      <c r="G25" s="63">
        <v>25000</v>
      </c>
      <c r="H25" s="76"/>
      <c r="I25" s="77"/>
      <c r="J25" s="18">
        <v>25000</v>
      </c>
      <c r="M25" s="11"/>
      <c r="N25" s="11"/>
      <c r="O25" s="11"/>
    </row>
    <row r="26" spans="1:15">
      <c r="A26" s="41" t="s">
        <v>31</v>
      </c>
      <c r="B26" s="61" t="s">
        <v>36</v>
      </c>
      <c r="C26" s="62"/>
      <c r="D26" s="62"/>
      <c r="E26" s="62"/>
      <c r="F26" s="62"/>
      <c r="G26" s="63">
        <v>632500</v>
      </c>
      <c r="H26" s="63"/>
      <c r="I26" s="63"/>
      <c r="J26" s="18">
        <v>632500</v>
      </c>
    </row>
    <row r="27" spans="1:15" hidden="1">
      <c r="A27" s="41"/>
      <c r="B27" s="61"/>
      <c r="C27" s="62"/>
      <c r="D27" s="62"/>
      <c r="E27" s="62"/>
      <c r="F27" s="62"/>
      <c r="G27" s="63">
        <v>0</v>
      </c>
      <c r="H27" s="63"/>
      <c r="I27" s="63"/>
      <c r="J27" s="17"/>
    </row>
    <row r="28" spans="1:15">
      <c r="A28" s="41" t="s">
        <v>32</v>
      </c>
      <c r="B28" s="61" t="s">
        <v>21</v>
      </c>
      <c r="C28" s="62"/>
      <c r="D28" s="62"/>
      <c r="E28" s="62"/>
      <c r="F28" s="62"/>
      <c r="G28" s="63">
        <v>80000</v>
      </c>
      <c r="H28" s="63"/>
      <c r="I28" s="63"/>
      <c r="J28" s="18">
        <v>80000</v>
      </c>
      <c r="M28" s="11"/>
    </row>
    <row r="29" spans="1:15" ht="6.75" hidden="1" customHeight="1">
      <c r="A29" s="42"/>
      <c r="B29" s="70"/>
      <c r="C29" s="71"/>
      <c r="D29" s="71"/>
      <c r="E29" s="71"/>
      <c r="F29" s="71"/>
      <c r="G29" s="80"/>
      <c r="H29" s="80"/>
      <c r="I29" s="80"/>
      <c r="J29" s="18"/>
    </row>
    <row r="30" spans="1:15" ht="30" customHeight="1" thickBot="1">
      <c r="A30" s="43">
        <v>18</v>
      </c>
      <c r="B30" s="68" t="s">
        <v>51</v>
      </c>
      <c r="C30" s="69"/>
      <c r="D30" s="69"/>
      <c r="E30" s="69"/>
      <c r="F30" s="69"/>
      <c r="G30" s="63" t="s">
        <v>52</v>
      </c>
      <c r="H30" s="63"/>
      <c r="I30" s="63"/>
      <c r="J30" s="18">
        <v>252000</v>
      </c>
    </row>
    <row r="31" spans="1:15" ht="30" hidden="1" customHeight="1">
      <c r="A31" s="1">
        <v>19</v>
      </c>
      <c r="B31" s="67"/>
      <c r="C31" s="67"/>
      <c r="D31" s="67"/>
      <c r="E31" s="67"/>
      <c r="F31" s="67"/>
      <c r="G31" s="63">
        <v>0</v>
      </c>
      <c r="H31" s="63"/>
      <c r="I31" s="63"/>
      <c r="J31" s="18">
        <f>SUM(J4:J30)</f>
        <v>3861200</v>
      </c>
    </row>
    <row r="32" spans="1:15" ht="17.25" customHeight="1">
      <c r="A32" s="2"/>
      <c r="B32" s="64" t="s">
        <v>23</v>
      </c>
      <c r="C32" s="64"/>
      <c r="D32" s="64"/>
      <c r="E32" s="64"/>
      <c r="F32" s="64"/>
      <c r="G32" s="65"/>
      <c r="H32" s="66"/>
      <c r="I32" s="66"/>
      <c r="J32" s="18">
        <f>SUM(J4:J30)</f>
        <v>3861200</v>
      </c>
      <c r="K32" s="32"/>
    </row>
    <row r="33" spans="1:19" s="10" customFormat="1" ht="17.25" customHeight="1">
      <c r="A33" s="12"/>
      <c r="C33" s="15"/>
      <c r="D33" s="15"/>
      <c r="E33" s="15"/>
      <c r="F33" s="15"/>
      <c r="G33" s="15"/>
      <c r="H33" s="16"/>
      <c r="I33" s="16"/>
      <c r="J33" s="33"/>
      <c r="K33" s="31"/>
    </row>
    <row r="34" spans="1:19" s="10" customFormat="1" ht="17.25" customHeight="1">
      <c r="A34" s="52" t="s">
        <v>53</v>
      </c>
      <c r="B34" s="53"/>
      <c r="C34" s="53"/>
      <c r="D34" s="53"/>
      <c r="E34" s="53"/>
      <c r="F34" s="53"/>
      <c r="G34" s="53"/>
      <c r="H34" s="53"/>
      <c r="I34" s="16"/>
      <c r="J34" s="49">
        <v>9570</v>
      </c>
      <c r="K34" s="31"/>
    </row>
    <row r="35" spans="1:19" s="10" customFormat="1" ht="17.25" customHeight="1">
      <c r="A35" s="52" t="s">
        <v>54</v>
      </c>
      <c r="B35" s="53"/>
      <c r="C35" s="53"/>
      <c r="D35" s="53"/>
      <c r="E35" s="53"/>
      <c r="F35" s="53"/>
      <c r="G35" s="53"/>
      <c r="H35" s="53"/>
      <c r="I35" s="16"/>
      <c r="J35" s="49">
        <v>10170</v>
      </c>
      <c r="K35" s="31"/>
    </row>
    <row r="36" spans="1:19" s="10" customFormat="1" ht="17.25" customHeight="1">
      <c r="A36" s="12"/>
      <c r="C36" s="15"/>
      <c r="D36" s="15"/>
      <c r="E36" s="15"/>
      <c r="F36" s="15"/>
      <c r="G36" s="15"/>
      <c r="H36" s="16"/>
      <c r="I36" s="16"/>
      <c r="J36" s="31"/>
      <c r="K36" s="31"/>
    </row>
    <row r="37" spans="1:19">
      <c r="A37" s="44"/>
      <c r="B37" s="95" t="s">
        <v>33</v>
      </c>
      <c r="C37" s="95"/>
      <c r="D37" s="95"/>
      <c r="E37" s="95"/>
      <c r="F37" s="95"/>
      <c r="G37" s="96"/>
      <c r="H37" s="14"/>
      <c r="I37" s="3"/>
      <c r="M37" s="4"/>
    </row>
    <row r="38" spans="1:19">
      <c r="A38" s="5"/>
      <c r="B38" s="7"/>
      <c r="C38" s="6"/>
      <c r="D38" s="6"/>
      <c r="E38" s="6"/>
      <c r="F38" s="6"/>
      <c r="G38" s="13" t="s">
        <v>34</v>
      </c>
      <c r="H38" s="8"/>
      <c r="I38" s="3"/>
      <c r="J38" s="50">
        <v>2400</v>
      </c>
      <c r="M38" s="4"/>
      <c r="S38" s="51"/>
    </row>
    <row r="39" spans="1:19">
      <c r="A39" s="5"/>
      <c r="B39" s="97"/>
      <c r="C39" s="98"/>
      <c r="D39" s="98"/>
      <c r="E39" s="98"/>
      <c r="F39" s="98"/>
      <c r="G39" s="98"/>
      <c r="H39" s="3"/>
      <c r="I39" s="3"/>
      <c r="M39" s="4"/>
    </row>
    <row r="40" spans="1:19">
      <c r="A40" s="5"/>
      <c r="B40" s="98"/>
      <c r="C40" s="98"/>
      <c r="D40" s="98"/>
      <c r="E40" s="98"/>
      <c r="F40" s="98"/>
      <c r="G40" s="98"/>
      <c r="H40" s="8"/>
      <c r="I40" s="3"/>
      <c r="M40" s="4"/>
    </row>
    <row r="41" spans="1:19">
      <c r="A41" s="10" t="s">
        <v>57</v>
      </c>
      <c r="E41" s="9"/>
      <c r="M41" s="4"/>
    </row>
    <row r="42" spans="1:19">
      <c r="A42" s="10" t="s">
        <v>58</v>
      </c>
      <c r="E42" s="9"/>
    </row>
  </sheetData>
  <mergeCells count="62">
    <mergeCell ref="B37:G37"/>
    <mergeCell ref="B39:G40"/>
    <mergeCell ref="B4:F4"/>
    <mergeCell ref="G4:I4"/>
    <mergeCell ref="B5:F5"/>
    <mergeCell ref="G5:I5"/>
    <mergeCell ref="B10:F10"/>
    <mergeCell ref="G10:I10"/>
    <mergeCell ref="B11:F11"/>
    <mergeCell ref="G11:I11"/>
    <mergeCell ref="B18:F18"/>
    <mergeCell ref="G18:I18"/>
    <mergeCell ref="B19:F19"/>
    <mergeCell ref="G19:I19"/>
    <mergeCell ref="B20:F20"/>
    <mergeCell ref="G20:I20"/>
    <mergeCell ref="G28:I28"/>
    <mergeCell ref="G29:I29"/>
    <mergeCell ref="A1:I1"/>
    <mergeCell ref="B2:F2"/>
    <mergeCell ref="G2:I2"/>
    <mergeCell ref="B3:F3"/>
    <mergeCell ref="G3:I3"/>
    <mergeCell ref="B12:F12"/>
    <mergeCell ref="G12:I12"/>
    <mergeCell ref="B17:F17"/>
    <mergeCell ref="G17:I17"/>
    <mergeCell ref="G21:I22"/>
    <mergeCell ref="G13:I13"/>
    <mergeCell ref="B22:F22"/>
    <mergeCell ref="G15:I15"/>
    <mergeCell ref="B21:F21"/>
    <mergeCell ref="B6:F6"/>
    <mergeCell ref="G6:I6"/>
    <mergeCell ref="B7:F7"/>
    <mergeCell ref="G7:I7"/>
    <mergeCell ref="B25:F25"/>
    <mergeCell ref="G25:I25"/>
    <mergeCell ref="B8:F8"/>
    <mergeCell ref="B24:F24"/>
    <mergeCell ref="G8:I8"/>
    <mergeCell ref="B23:F23"/>
    <mergeCell ref="G23:I23"/>
    <mergeCell ref="G9:I9"/>
    <mergeCell ref="G24:I24"/>
    <mergeCell ref="B13:F14"/>
    <mergeCell ref="A34:H34"/>
    <mergeCell ref="A35:H35"/>
    <mergeCell ref="B15:F16"/>
    <mergeCell ref="G16:I16"/>
    <mergeCell ref="B26:F26"/>
    <mergeCell ref="G26:I26"/>
    <mergeCell ref="B32:F32"/>
    <mergeCell ref="G32:I32"/>
    <mergeCell ref="G27:I27"/>
    <mergeCell ref="B27:F27"/>
    <mergeCell ref="B31:F31"/>
    <mergeCell ref="G31:I31"/>
    <mergeCell ref="B30:F30"/>
    <mergeCell ref="B29:F29"/>
    <mergeCell ref="G30:I30"/>
    <mergeCell ref="B28:F28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new-s</dc:creator>
  <cp:lastModifiedBy>SADOVOE</cp:lastModifiedBy>
  <cp:lastPrinted>2024-10-20T13:19:54Z</cp:lastPrinted>
  <dcterms:created xsi:type="dcterms:W3CDTF">2015-06-05T18:17:20Z</dcterms:created>
  <dcterms:modified xsi:type="dcterms:W3CDTF">2025-03-26T02:53:09Z</dcterms:modified>
</cp:coreProperties>
</file>